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eya\Desktop\GrapeTrials 2019\"/>
    </mc:Choice>
  </mc:AlternateContent>
  <bookViews>
    <workbookView xWindow="0" yWindow="0" windowWidth="10155" windowHeight="4395"/>
  </bookViews>
  <sheets>
    <sheet name="Pilot" sheetId="1" r:id="rId1"/>
    <sheet name="DataSheet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D9" i="1"/>
  <c r="K6" i="1"/>
  <c r="K7" i="1" s="1"/>
  <c r="J9" i="1"/>
  <c r="I9" i="1"/>
  <c r="G6" i="1"/>
  <c r="G7" i="1"/>
  <c r="G8" i="1"/>
  <c r="D8" i="1"/>
  <c r="I8" i="1" s="1"/>
  <c r="J8" i="1"/>
  <c r="D7" i="1"/>
  <c r="I7" i="1" s="1"/>
  <c r="J7" i="1"/>
  <c r="D6" i="1"/>
  <c r="I6" i="1" s="1"/>
  <c r="J6" i="1"/>
  <c r="K4" i="1"/>
  <c r="K5" i="1" s="1"/>
  <c r="L5" i="1" s="1"/>
  <c r="L3" i="1"/>
  <c r="F2" i="1"/>
  <c r="E2" i="1"/>
  <c r="M7" i="1" l="1"/>
  <c r="L7" i="1"/>
  <c r="O7" i="1" s="1"/>
  <c r="K8" i="1"/>
  <c r="N7" i="1"/>
  <c r="L6" i="1"/>
  <c r="M6" i="1" s="1"/>
  <c r="J2" i="1"/>
  <c r="I2" i="1"/>
  <c r="G3" i="1"/>
  <c r="M3" i="1" s="1"/>
  <c r="L4" i="1"/>
  <c r="K9" i="1" l="1"/>
  <c r="L9" i="1" s="1"/>
  <c r="L8" i="1"/>
  <c r="J5" i="1"/>
  <c r="O6" i="1" s="1"/>
  <c r="J3" i="1"/>
  <c r="G4" i="1"/>
  <c r="M4" i="1" s="1"/>
  <c r="D3" i="1"/>
  <c r="I3" i="1" s="1"/>
  <c r="D5" i="1"/>
  <c r="I5" i="1" s="1"/>
  <c r="N6" i="1" s="1"/>
  <c r="D4" i="1"/>
  <c r="I4" i="1" s="1"/>
  <c r="G5" i="1"/>
  <c r="M5" i="1" s="1"/>
  <c r="M8" i="1" l="1"/>
  <c r="N8" i="1"/>
  <c r="O8" i="1"/>
  <c r="N9" i="1"/>
  <c r="O9" i="1"/>
  <c r="M9" i="1"/>
  <c r="N5" i="1"/>
  <c r="N3" i="1"/>
  <c r="N4" i="1"/>
  <c r="O3" i="1"/>
  <c r="J4" i="1"/>
  <c r="O5" i="1" s="1"/>
  <c r="O4" i="1" l="1"/>
</calcChain>
</file>

<file path=xl/sharedStrings.xml><?xml version="1.0" encoding="utf-8"?>
<sst xmlns="http://schemas.openxmlformats.org/spreadsheetml/2006/main" count="41" uniqueCount="37">
  <si>
    <t>Date</t>
  </si>
  <si>
    <t>Time</t>
  </si>
  <si>
    <t>Hours</t>
  </si>
  <si>
    <t>Rate</t>
  </si>
  <si>
    <t>Delta T</t>
  </si>
  <si>
    <t>Grapes</t>
  </si>
  <si>
    <t>Dry</t>
  </si>
  <si>
    <t>Water</t>
  </si>
  <si>
    <t>delta W</t>
  </si>
  <si>
    <t>per WM</t>
  </si>
  <si>
    <t>per DM</t>
  </si>
  <si>
    <t>Notes</t>
  </si>
  <si>
    <t>LOD</t>
  </si>
  <si>
    <t>Mos WB</t>
  </si>
  <si>
    <t>Mos DB</t>
  </si>
  <si>
    <t>Sr. No.</t>
  </si>
  <si>
    <t>Petri Dish</t>
  </si>
  <si>
    <t xml:space="preserve">Initial </t>
  </si>
  <si>
    <t>Final</t>
  </si>
  <si>
    <t>Dry Mass</t>
  </si>
  <si>
    <t>Dry Bulb</t>
  </si>
  <si>
    <t>Wet Bulb</t>
  </si>
  <si>
    <t>WEIGHT (in Grams)</t>
  </si>
  <si>
    <t>Wet Mass</t>
  </si>
  <si>
    <t>PHONE NUMBER:</t>
  </si>
  <si>
    <t>RH</t>
  </si>
  <si>
    <t>Temperature and RH</t>
  </si>
  <si>
    <t>Initial</t>
  </si>
  <si>
    <t>Water Loss</t>
  </si>
  <si>
    <t>Velocity (m/s)</t>
  </si>
  <si>
    <t>LOD (%)</t>
  </si>
  <si>
    <t>TRIAL 05</t>
  </si>
  <si>
    <t>NAME: Girijya</t>
  </si>
  <si>
    <t>DRYER: Pilot Dryer</t>
  </si>
  <si>
    <t>TRIAL BEGIN DATE: 21/05/2019 8pm 6m/s</t>
  </si>
  <si>
    <t>SIDE: last plate</t>
  </si>
  <si>
    <t>BACK-UP: Sonali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</si>
</sst>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3" xfId="0" applyFont="1" applyFill="1" applyBorder="1" applyAlignment="1">
      <alignment horizontal="center"/>
    </xf>
    <xf numFmtId="2" fontId="0" fillId="0" borderId="1" xfId="0" applyNumberFormat="1" applyBorder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2" xfId="0" applyBorder="1"/>
    <xf numFmtId="0" fontId="1" fillId="2" borderId="6" xfId="0" applyFont="1" applyFill="1" applyBorder="1" applyAlignment="1">
      <alignment horizontal="center"/>
    </xf>
    <xf numFmtId="2" fontId="0" fillId="0" borderId="0" xfId="0" applyNumberFormat="1"/>
    <xf numFmtId="9" fontId="0" fillId="0" borderId="2" xfId="0" applyNumberFormat="1" applyBorder="1"/>
    <xf numFmtId="0" fontId="3" fillId="0" borderId="0" xfId="0" applyFont="1" applyAlignment="1">
      <alignment horizontal="left"/>
    </xf>
    <xf numFmtId="0" fontId="0" fillId="0" borderId="24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21" xfId="0" applyFill="1" applyBorder="1"/>
    <xf numFmtId="0" fontId="0" fillId="3" borderId="20" xfId="0" applyFill="1" applyBorder="1"/>
    <xf numFmtId="0" fontId="0" fillId="3" borderId="19" xfId="0" applyFill="1" applyBorder="1"/>
    <xf numFmtId="0" fontId="0" fillId="3" borderId="22" xfId="0" applyFill="1" applyBorder="1"/>
    <xf numFmtId="0" fontId="0" fillId="3" borderId="32" xfId="0" applyFill="1" applyBorder="1"/>
    <xf numFmtId="0" fontId="1" fillId="2" borderId="3" xfId="0" applyFont="1" applyFill="1" applyBorder="1" applyAlignment="1">
      <alignment horizontal="center"/>
    </xf>
    <xf numFmtId="14" fontId="4" fillId="0" borderId="33" xfId="0" applyNumberFormat="1" applyFont="1" applyBorder="1" applyAlignment="1">
      <alignment horizontal="center" wrapText="1"/>
    </xf>
    <xf numFmtId="20" fontId="4" fillId="0" borderId="34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14" fontId="4" fillId="0" borderId="35" xfId="0" applyNumberFormat="1" applyFont="1" applyBorder="1" applyAlignment="1">
      <alignment horizontal="center" wrapText="1"/>
    </xf>
    <xf numFmtId="20" fontId="4" fillId="0" borderId="36" xfId="0" applyNumberFormat="1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1" fillId="2" borderId="3" xfId="0" applyFont="1" applyFill="1" applyBorder="1" applyAlignment="1"/>
    <xf numFmtId="165" fontId="0" fillId="6" borderId="37" xfId="0" applyNumberFormat="1" applyFill="1" applyBorder="1" applyAlignment="1">
      <alignment horizontal="right" vertical="center"/>
    </xf>
    <xf numFmtId="165" fontId="0" fillId="6" borderId="6" xfId="0" applyNumberFormat="1" applyFill="1" applyBorder="1" applyAlignment="1">
      <alignment horizontal="right" vertical="center"/>
    </xf>
    <xf numFmtId="165" fontId="0" fillId="6" borderId="38" xfId="0" applyNumberFormat="1" applyFill="1" applyBorder="1" applyAlignment="1">
      <alignment horizontal="right" vertical="center"/>
    </xf>
    <xf numFmtId="2" fontId="0" fillId="6" borderId="37" xfId="0" applyNumberFormat="1" applyFill="1" applyBorder="1" applyAlignment="1">
      <alignment horizontal="center" vertical="center"/>
    </xf>
    <xf numFmtId="4" fontId="0" fillId="6" borderId="6" xfId="0" applyNumberFormat="1" applyFill="1" applyBorder="1" applyAlignment="1">
      <alignment horizontal="center" vertical="center"/>
    </xf>
    <xf numFmtId="2" fontId="0" fillId="6" borderId="38" xfId="0" applyNumberFormat="1" applyFill="1" applyBorder="1" applyAlignment="1">
      <alignment horizontal="center" vertic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2" fontId="0" fillId="6" borderId="6" xfId="0" applyNumberFormat="1" applyFill="1" applyBorder="1" applyAlignment="1">
      <alignment horizontal="center" vertical="center"/>
    </xf>
    <xf numFmtId="164" fontId="0" fillId="6" borderId="38" xfId="0" applyNumberFormat="1" applyFill="1" applyBorder="1" applyAlignment="1">
      <alignment horizontal="center" vertical="center"/>
    </xf>
    <xf numFmtId="165" fontId="0" fillId="0" borderId="31" xfId="0" applyNumberFormat="1" applyBorder="1" applyAlignment="1">
      <alignment horizontal="right" vertical="center"/>
    </xf>
    <xf numFmtId="165" fontId="0" fillId="0" borderId="22" xfId="0" applyNumberFormat="1" applyBorder="1" applyAlignment="1">
      <alignment horizontal="right" vertical="center"/>
    </xf>
    <xf numFmtId="165" fontId="0" fillId="0" borderId="39" xfId="0" applyNumberFormat="1" applyBorder="1" applyAlignment="1">
      <alignment horizontal="right" vertical="center"/>
    </xf>
    <xf numFmtId="2" fontId="0" fillId="0" borderId="3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4" fontId="0" fillId="0" borderId="39" xfId="0" applyNumberForma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20" fontId="4" fillId="0" borderId="40" xfId="0" applyNumberFormat="1" applyFont="1" applyBorder="1" applyAlignment="1">
      <alignment horizontal="center" wrapText="1"/>
    </xf>
    <xf numFmtId="20" fontId="4" fillId="0" borderId="41" xfId="0" applyNumberFormat="1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4" fontId="0" fillId="0" borderId="47" xfId="0" applyNumberFormat="1" applyBorder="1" applyAlignment="1">
      <alignment vertical="center"/>
    </xf>
    <xf numFmtId="4" fontId="0" fillId="0" borderId="4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165" fontId="0" fillId="0" borderId="30" xfId="0" applyNumberForma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2" fontId="0" fillId="0" borderId="22" xfId="0" applyNumberFormat="1" applyBorder="1"/>
    <xf numFmtId="0" fontId="1" fillId="2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zoomScale="90" zoomScaleNormal="90" workbookViewId="0">
      <selection activeCell="K16" sqref="K16"/>
    </sheetView>
  </sheetViews>
  <sheetFormatPr defaultRowHeight="15" x14ac:dyDescent="0.25"/>
  <cols>
    <col min="1" max="1" width="10.7109375" customWidth="1"/>
    <col min="2" max="2" width="13.7109375" customWidth="1"/>
    <col min="3" max="3" width="7" customWidth="1"/>
    <col min="4" max="7" width="10.7109375" customWidth="1"/>
    <col min="8" max="10" width="9.28515625" customWidth="1"/>
    <col min="11" max="12" width="8.5703125" customWidth="1"/>
    <col min="13" max="13" width="10.7109375" customWidth="1"/>
    <col min="14" max="14" width="9.140625" customWidth="1"/>
    <col min="16" max="16" width="36.28515625" customWidth="1"/>
  </cols>
  <sheetData>
    <row r="1" spans="1:16" ht="15.75" thickBot="1" x14ac:dyDescent="0.3">
      <c r="A1" s="66" t="s">
        <v>31</v>
      </c>
      <c r="B1" s="31" t="s">
        <v>0</v>
      </c>
      <c r="C1" s="24" t="s">
        <v>1</v>
      </c>
      <c r="D1" s="57" t="s">
        <v>5</v>
      </c>
      <c r="E1" s="58" t="s">
        <v>6</v>
      </c>
      <c r="F1" s="58" t="s">
        <v>7</v>
      </c>
      <c r="G1" s="59" t="s">
        <v>8</v>
      </c>
      <c r="H1" s="24" t="s">
        <v>12</v>
      </c>
      <c r="I1" s="1" t="s">
        <v>13</v>
      </c>
      <c r="J1" s="3" t="s">
        <v>14</v>
      </c>
      <c r="K1" s="4" t="s">
        <v>2</v>
      </c>
      <c r="L1" s="3" t="s">
        <v>4</v>
      </c>
      <c r="M1" s="4" t="s">
        <v>3</v>
      </c>
      <c r="N1" s="1" t="s">
        <v>9</v>
      </c>
      <c r="O1" s="3" t="s">
        <v>10</v>
      </c>
      <c r="P1" s="6" t="s">
        <v>11</v>
      </c>
    </row>
    <row r="2" spans="1:16" ht="15.75" thickBot="1" x14ac:dyDescent="0.3">
      <c r="A2" s="66"/>
      <c r="B2" s="25">
        <v>43606</v>
      </c>
      <c r="C2" s="53">
        <v>0.83333333333333337</v>
      </c>
      <c r="D2" s="32">
        <v>4000</v>
      </c>
      <c r="E2" s="33">
        <f>D2*(100-H2)/100</f>
        <v>1008.3999999999997</v>
      </c>
      <c r="F2" s="33">
        <f>D2*H2/100</f>
        <v>2991.6</v>
      </c>
      <c r="G2" s="34"/>
      <c r="H2" s="55">
        <v>74.790000000000006</v>
      </c>
      <c r="I2" s="36">
        <f>F2/D2</f>
        <v>0.74790000000000001</v>
      </c>
      <c r="J2" s="37">
        <f>F2/E2</f>
        <v>2.9666798889329637</v>
      </c>
      <c r="K2" s="38">
        <v>0</v>
      </c>
      <c r="L2" s="39"/>
      <c r="M2" s="35"/>
      <c r="N2" s="40"/>
      <c r="O2" s="41"/>
      <c r="P2" s="5"/>
    </row>
    <row r="3" spans="1:16" ht="15.75" thickBot="1" x14ac:dyDescent="0.3">
      <c r="A3" s="66"/>
      <c r="B3" s="28">
        <v>43607</v>
      </c>
      <c r="C3" s="54">
        <v>0.39583333333333331</v>
      </c>
      <c r="D3" s="42">
        <f t="shared" ref="D3:D9" si="0">E3+F3</f>
        <v>2628.09</v>
      </c>
      <c r="E3" s="43">
        <v>1008.4</v>
      </c>
      <c r="F3" s="43">
        <v>1619.69</v>
      </c>
      <c r="G3" s="44">
        <f>F2-F3</f>
        <v>1371.9099999999999</v>
      </c>
      <c r="H3" s="56">
        <v>61.63</v>
      </c>
      <c r="I3" s="46">
        <f t="shared" ref="I3:I9" si="1">F3/D3</f>
        <v>0.61629928959814917</v>
      </c>
      <c r="J3" s="47">
        <f t="shared" ref="J3:J9" si="2">F3/E3</f>
        <v>1.6061979373264579</v>
      </c>
      <c r="K3" s="48">
        <v>15.5</v>
      </c>
      <c r="L3" s="49">
        <f>K3-K2</f>
        <v>15.5</v>
      </c>
      <c r="M3" s="45">
        <f>G3/L3</f>
        <v>88.510322580645152</v>
      </c>
      <c r="N3" s="50">
        <f>(I2-I3)/L3</f>
        <v>8.4903684130226351E-3</v>
      </c>
      <c r="O3" s="51">
        <f>(J2-J3)/L3</f>
        <v>8.777302913590361E-2</v>
      </c>
      <c r="P3" s="5"/>
    </row>
    <row r="4" spans="1:16" ht="15.75" thickBot="1" x14ac:dyDescent="0.3">
      <c r="A4" s="66"/>
      <c r="B4" s="28">
        <v>43607</v>
      </c>
      <c r="C4" s="54">
        <v>0.89583333333333337</v>
      </c>
      <c r="D4" s="42">
        <f t="shared" si="0"/>
        <v>1326.1893</v>
      </c>
      <c r="E4" s="43">
        <v>1008.4</v>
      </c>
      <c r="F4" s="43">
        <v>317.78930000000003</v>
      </c>
      <c r="G4" s="44">
        <f t="shared" ref="G4:G9" si="3">F3-F4</f>
        <v>1301.9007000000001</v>
      </c>
      <c r="H4" s="56">
        <v>37.99</v>
      </c>
      <c r="I4" s="46">
        <f t="shared" si="1"/>
        <v>0.23962589654433197</v>
      </c>
      <c r="J4" s="47">
        <f t="shared" si="2"/>
        <v>0.31514210630702105</v>
      </c>
      <c r="K4" s="48">
        <f>K3+12</f>
        <v>27.5</v>
      </c>
      <c r="L4" s="49">
        <f>K4-K3</f>
        <v>12</v>
      </c>
      <c r="M4" s="45">
        <f>G4/L4</f>
        <v>108.49172500000002</v>
      </c>
      <c r="N4" s="50">
        <f t="shared" ref="N4:N9" si="4">(I3-I4)/L4</f>
        <v>3.1389449421151433E-2</v>
      </c>
      <c r="O4" s="51">
        <f t="shared" ref="O4:O9" si="5">(J3-J4)/L4</f>
        <v>0.1075879859182864</v>
      </c>
      <c r="P4" s="8"/>
    </row>
    <row r="5" spans="1:16" ht="15.75" thickBot="1" x14ac:dyDescent="0.3">
      <c r="A5" s="66"/>
      <c r="B5" s="28">
        <v>43608</v>
      </c>
      <c r="C5" s="54">
        <v>0.39583333333333331</v>
      </c>
      <c r="D5" s="42">
        <f t="shared" si="0"/>
        <v>1291.4000000000001</v>
      </c>
      <c r="E5" s="43">
        <v>1008.4</v>
      </c>
      <c r="F5" s="43">
        <v>283</v>
      </c>
      <c r="G5" s="44">
        <f t="shared" si="3"/>
        <v>34.789300000000026</v>
      </c>
      <c r="H5" s="56">
        <v>21.94</v>
      </c>
      <c r="I5" s="46">
        <f t="shared" si="1"/>
        <v>0.21914201641629238</v>
      </c>
      <c r="J5" s="47">
        <f t="shared" si="2"/>
        <v>0.28064260214200715</v>
      </c>
      <c r="K5" s="48">
        <f>K4+12</f>
        <v>39.5</v>
      </c>
      <c r="L5" s="49">
        <f>K5-K4</f>
        <v>12</v>
      </c>
      <c r="M5" s="45">
        <f>G5/L5</f>
        <v>2.8991083333333356</v>
      </c>
      <c r="N5" s="50">
        <f t="shared" si="4"/>
        <v>1.7069900106699658E-3</v>
      </c>
      <c r="O5" s="51">
        <f t="shared" si="5"/>
        <v>2.8749586804178253E-3</v>
      </c>
      <c r="P5" s="5"/>
    </row>
    <row r="6" spans="1:16" ht="15.75" thickBot="1" x14ac:dyDescent="0.3">
      <c r="A6" s="66"/>
      <c r="B6" s="28">
        <v>43608</v>
      </c>
      <c r="C6" s="54">
        <v>0.89583333333333337</v>
      </c>
      <c r="D6" s="42">
        <f t="shared" si="0"/>
        <v>1196.6289999999999</v>
      </c>
      <c r="E6" s="52">
        <v>1008.4</v>
      </c>
      <c r="F6" s="52">
        <v>188.22900000000001</v>
      </c>
      <c r="G6" s="44">
        <f t="shared" si="3"/>
        <v>94.770999999999987</v>
      </c>
      <c r="H6" s="56">
        <v>15.73</v>
      </c>
      <c r="I6" s="46">
        <f t="shared" si="1"/>
        <v>0.15729938017547629</v>
      </c>
      <c r="J6" s="2">
        <f t="shared" si="2"/>
        <v>0.18666104720349069</v>
      </c>
      <c r="K6" s="48">
        <f t="shared" ref="K6:K9" si="6">K5+12</f>
        <v>51.5</v>
      </c>
      <c r="L6" s="49">
        <f t="shared" ref="L6:L9" si="7">K6-K5</f>
        <v>12</v>
      </c>
      <c r="M6" s="45">
        <f t="shared" ref="M6:M9" si="8">G6/L6</f>
        <v>7.8975833333333325</v>
      </c>
      <c r="N6" s="50">
        <f t="shared" si="4"/>
        <v>5.153553020068008E-3</v>
      </c>
      <c r="O6" s="51">
        <f t="shared" si="5"/>
        <v>7.8317962448763712E-3</v>
      </c>
      <c r="P6" s="5"/>
    </row>
    <row r="7" spans="1:16" ht="15.75" thickBot="1" x14ac:dyDescent="0.3">
      <c r="A7" s="66"/>
      <c r="B7" s="28">
        <v>43609</v>
      </c>
      <c r="C7" s="54">
        <v>0.39583333333333331</v>
      </c>
      <c r="D7" s="60">
        <f t="shared" si="0"/>
        <v>1145.51</v>
      </c>
      <c r="E7" s="52">
        <v>1008.4</v>
      </c>
      <c r="F7" s="52">
        <v>137.11000000000001</v>
      </c>
      <c r="G7" s="44">
        <f t="shared" si="3"/>
        <v>51.119</v>
      </c>
      <c r="H7" s="56">
        <v>11.97</v>
      </c>
      <c r="I7" s="46">
        <f t="shared" si="1"/>
        <v>0.11969341166816529</v>
      </c>
      <c r="J7" s="2">
        <f t="shared" si="2"/>
        <v>0.13596786989289966</v>
      </c>
      <c r="K7" s="48">
        <f t="shared" si="6"/>
        <v>63.5</v>
      </c>
      <c r="L7" s="49">
        <f t="shared" si="7"/>
        <v>12</v>
      </c>
      <c r="M7" s="45">
        <f t="shared" si="8"/>
        <v>4.2599166666666664</v>
      </c>
      <c r="N7" s="50">
        <f t="shared" si="4"/>
        <v>3.1338307089425837E-3</v>
      </c>
      <c r="O7" s="51">
        <f t="shared" si="5"/>
        <v>4.2244314425492523E-3</v>
      </c>
      <c r="P7" s="5"/>
    </row>
    <row r="8" spans="1:16" ht="15.75" thickBot="1" x14ac:dyDescent="0.3">
      <c r="A8" s="66"/>
      <c r="B8" s="28">
        <v>43609</v>
      </c>
      <c r="C8" s="54">
        <v>0.89583333333333337</v>
      </c>
      <c r="D8" s="60">
        <f t="shared" si="0"/>
        <v>1139.8214</v>
      </c>
      <c r="E8" s="52">
        <v>1008.4</v>
      </c>
      <c r="F8" s="52">
        <v>131.42140000000001</v>
      </c>
      <c r="G8" s="44">
        <f t="shared" si="3"/>
        <v>5.6886000000000081</v>
      </c>
      <c r="H8" s="56">
        <v>11.53</v>
      </c>
      <c r="I8" s="46">
        <f t="shared" si="1"/>
        <v>0.1152999934902082</v>
      </c>
      <c r="J8" s="2">
        <f t="shared" si="2"/>
        <v>0.13032665608885363</v>
      </c>
      <c r="K8" s="48">
        <f t="shared" si="6"/>
        <v>75.5</v>
      </c>
      <c r="L8" s="49">
        <f t="shared" si="7"/>
        <v>12</v>
      </c>
      <c r="M8" s="45">
        <f t="shared" si="8"/>
        <v>0.47405000000000069</v>
      </c>
      <c r="N8" s="50">
        <f t="shared" si="4"/>
        <v>3.6611818149642414E-4</v>
      </c>
      <c r="O8" s="51">
        <f t="shared" si="5"/>
        <v>4.701011503371692E-4</v>
      </c>
      <c r="P8" s="8"/>
    </row>
    <row r="9" spans="1:16" ht="15.75" thickBot="1" x14ac:dyDescent="0.3">
      <c r="A9" s="66"/>
      <c r="B9" s="28">
        <v>43610</v>
      </c>
      <c r="C9" s="54">
        <v>0.39583333333333331</v>
      </c>
      <c r="D9" s="61">
        <f t="shared" si="0"/>
        <v>1121.94</v>
      </c>
      <c r="E9" s="62">
        <v>1008.4</v>
      </c>
      <c r="F9" s="62">
        <v>113.54</v>
      </c>
      <c r="G9" s="63">
        <f t="shared" si="3"/>
        <v>17.881399999999999</v>
      </c>
      <c r="H9" s="56">
        <v>10.119999999999999</v>
      </c>
      <c r="I9" s="46">
        <f t="shared" si="1"/>
        <v>0.1011997076492504</v>
      </c>
      <c r="J9" s="65">
        <f t="shared" si="2"/>
        <v>0.11259420864736217</v>
      </c>
      <c r="K9" s="64">
        <f t="shared" si="6"/>
        <v>87.5</v>
      </c>
      <c r="L9" s="49">
        <f t="shared" si="7"/>
        <v>12</v>
      </c>
      <c r="M9" s="45">
        <f t="shared" si="8"/>
        <v>1.4901166666666665</v>
      </c>
      <c r="N9" s="50">
        <f t="shared" si="4"/>
        <v>1.1750238200798162E-3</v>
      </c>
      <c r="O9" s="51">
        <f t="shared" si="5"/>
        <v>1.4777039534576222E-3</v>
      </c>
      <c r="P9" s="5"/>
    </row>
    <row r="16" spans="1:16" x14ac:dyDescent="0.25">
      <c r="F16" s="7"/>
    </row>
    <row r="17" spans="6:6" x14ac:dyDescent="0.25">
      <c r="F17" s="7"/>
    </row>
    <row r="18" spans="6:6" x14ac:dyDescent="0.25">
      <c r="F18" s="7"/>
    </row>
    <row r="19" spans="6:6" x14ac:dyDescent="0.25">
      <c r="F19" s="7"/>
    </row>
    <row r="20" spans="6:6" x14ac:dyDescent="0.25">
      <c r="F20" s="7"/>
    </row>
    <row r="21" spans="6:6" x14ac:dyDescent="0.25">
      <c r="F21" s="7"/>
    </row>
    <row r="22" spans="6:6" x14ac:dyDescent="0.25">
      <c r="F22" s="7"/>
    </row>
    <row r="23" spans="6:6" x14ac:dyDescent="0.25">
      <c r="F23" s="7"/>
    </row>
    <row r="24" spans="6:6" x14ac:dyDescent="0.25">
      <c r="F24" s="7"/>
    </row>
    <row r="25" spans="6:6" x14ac:dyDescent="0.25">
      <c r="F25" s="7"/>
    </row>
  </sheetData>
  <mergeCells count="1">
    <mergeCell ref="A1:A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L18" sqref="K18:L18"/>
    </sheetView>
  </sheetViews>
  <sheetFormatPr defaultRowHeight="15" x14ac:dyDescent="0.25"/>
  <cols>
    <col min="1" max="1" width="5.85546875" customWidth="1"/>
    <col min="2" max="2" width="18" customWidth="1"/>
    <col min="3" max="3" width="13.140625" customWidth="1"/>
    <col min="4" max="9" width="10.5703125" customWidth="1"/>
    <col min="10" max="10" width="8.28515625" customWidth="1"/>
    <col min="11" max="13" width="10" customWidth="1"/>
    <col min="14" max="14" width="9.140625" customWidth="1"/>
  </cols>
  <sheetData>
    <row r="1" spans="1:14" s="13" customFormat="1" ht="24" customHeight="1" x14ac:dyDescent="0.25">
      <c r="A1" s="80" t="s">
        <v>32</v>
      </c>
      <c r="B1" s="81"/>
      <c r="C1" s="81"/>
      <c r="D1" s="81"/>
      <c r="E1" s="81" t="s">
        <v>24</v>
      </c>
      <c r="F1" s="81"/>
      <c r="G1" s="81"/>
      <c r="H1" s="81"/>
      <c r="I1" s="81"/>
      <c r="J1" s="81"/>
      <c r="K1" s="81" t="s">
        <v>36</v>
      </c>
      <c r="L1" s="81"/>
      <c r="M1" s="81"/>
      <c r="N1" s="85"/>
    </row>
    <row r="2" spans="1:14" s="13" customFormat="1" ht="24" customHeight="1" thickBot="1" x14ac:dyDescent="0.3">
      <c r="A2" s="82" t="s">
        <v>33</v>
      </c>
      <c r="B2" s="83"/>
      <c r="C2" s="83"/>
      <c r="D2" s="83"/>
      <c r="E2" s="83" t="s">
        <v>34</v>
      </c>
      <c r="F2" s="83"/>
      <c r="G2" s="83"/>
      <c r="H2" s="83"/>
      <c r="I2" s="83"/>
      <c r="J2" s="83"/>
      <c r="K2" s="83" t="s">
        <v>35</v>
      </c>
      <c r="L2" s="83"/>
      <c r="M2" s="83"/>
      <c r="N2" s="84"/>
    </row>
    <row r="3" spans="1:14" ht="16.5" thickBot="1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1" customHeight="1" x14ac:dyDescent="0.25">
      <c r="A4" s="72" t="s">
        <v>15</v>
      </c>
      <c r="B4" s="74" t="s">
        <v>0</v>
      </c>
      <c r="C4" s="76" t="s">
        <v>1</v>
      </c>
      <c r="D4" s="69" t="s">
        <v>22</v>
      </c>
      <c r="E4" s="70"/>
      <c r="F4" s="70"/>
      <c r="G4" s="70"/>
      <c r="H4" s="70"/>
      <c r="I4" s="71"/>
      <c r="J4" s="78" t="s">
        <v>30</v>
      </c>
      <c r="K4" s="69" t="s">
        <v>26</v>
      </c>
      <c r="L4" s="70"/>
      <c r="M4" s="71"/>
      <c r="N4" s="67" t="s">
        <v>29</v>
      </c>
    </row>
    <row r="5" spans="1:14" ht="22.5" customHeight="1" thickBot="1" x14ac:dyDescent="0.3">
      <c r="A5" s="73"/>
      <c r="B5" s="75"/>
      <c r="C5" s="77" t="s">
        <v>1</v>
      </c>
      <c r="D5" s="14" t="s">
        <v>16</v>
      </c>
      <c r="E5" s="15" t="s">
        <v>23</v>
      </c>
      <c r="F5" s="15" t="s">
        <v>17</v>
      </c>
      <c r="G5" s="15" t="s">
        <v>18</v>
      </c>
      <c r="H5" s="15" t="s">
        <v>19</v>
      </c>
      <c r="I5" s="15" t="s">
        <v>28</v>
      </c>
      <c r="J5" s="79"/>
      <c r="K5" s="14" t="s">
        <v>20</v>
      </c>
      <c r="L5" s="15" t="s">
        <v>21</v>
      </c>
      <c r="M5" s="16" t="s">
        <v>25</v>
      </c>
      <c r="N5" s="68"/>
    </row>
    <row r="6" spans="1:14" ht="15.75" thickBot="1" x14ac:dyDescent="0.3">
      <c r="A6" s="17" t="s">
        <v>27</v>
      </c>
      <c r="B6" s="25">
        <v>43606</v>
      </c>
      <c r="C6" s="26">
        <v>0.83333333333333337</v>
      </c>
      <c r="D6" s="27">
        <v>44.69</v>
      </c>
      <c r="E6" s="27">
        <v>18.68</v>
      </c>
      <c r="F6" s="27">
        <v>63.36</v>
      </c>
      <c r="G6" s="27">
        <v>49.4</v>
      </c>
      <c r="H6" s="27">
        <v>4.71</v>
      </c>
      <c r="I6" s="27">
        <v>13.97</v>
      </c>
      <c r="J6" s="27">
        <v>74.790000000000006</v>
      </c>
      <c r="K6" s="27">
        <v>40</v>
      </c>
      <c r="L6" s="27">
        <v>29</v>
      </c>
      <c r="M6" s="27"/>
      <c r="N6" s="27">
        <v>6</v>
      </c>
    </row>
    <row r="7" spans="1:14" ht="15.75" thickBot="1" x14ac:dyDescent="0.3">
      <c r="A7" s="10">
        <v>1</v>
      </c>
      <c r="B7" s="28">
        <v>43607</v>
      </c>
      <c r="C7" s="29">
        <v>0.39583333333333331</v>
      </c>
      <c r="D7" s="30">
        <v>37.99</v>
      </c>
      <c r="E7" s="30">
        <v>13.37</v>
      </c>
      <c r="F7" s="30">
        <v>51.34</v>
      </c>
      <c r="G7" s="30">
        <v>43.12</v>
      </c>
      <c r="H7" s="30">
        <v>5.13</v>
      </c>
      <c r="I7" s="30">
        <v>8.24</v>
      </c>
      <c r="J7" s="30">
        <v>61.63</v>
      </c>
      <c r="K7" s="30">
        <v>40</v>
      </c>
      <c r="L7" s="30">
        <v>28</v>
      </c>
      <c r="M7" s="30"/>
      <c r="N7" s="30">
        <v>6</v>
      </c>
    </row>
    <row r="8" spans="1:14" ht="15.75" thickBot="1" x14ac:dyDescent="0.3">
      <c r="A8" s="11">
        <v>2</v>
      </c>
      <c r="B8" s="28">
        <v>43607</v>
      </c>
      <c r="C8" s="29">
        <v>0.89583333333333337</v>
      </c>
      <c r="D8" s="30">
        <v>45.061999999999998</v>
      </c>
      <c r="E8" s="30">
        <v>9.5280000000000005</v>
      </c>
      <c r="F8" s="30">
        <v>54.59</v>
      </c>
      <c r="G8" s="30">
        <v>50.97</v>
      </c>
      <c r="H8" s="30">
        <v>5.9080000000000004</v>
      </c>
      <c r="I8" s="30">
        <v>3.62</v>
      </c>
      <c r="J8" s="30">
        <v>37.99</v>
      </c>
      <c r="K8" s="30">
        <v>40</v>
      </c>
      <c r="L8" s="30">
        <v>27</v>
      </c>
      <c r="M8" s="30"/>
      <c r="N8" s="30">
        <v>6</v>
      </c>
    </row>
    <row r="9" spans="1:14" ht="15.75" thickBot="1" x14ac:dyDescent="0.3">
      <c r="A9" s="12">
        <v>3</v>
      </c>
      <c r="B9" s="28">
        <v>43608</v>
      </c>
      <c r="C9" s="29">
        <v>0.39583333333333331</v>
      </c>
      <c r="D9" s="30">
        <v>37.99</v>
      </c>
      <c r="E9" s="30">
        <v>6.79</v>
      </c>
      <c r="F9" s="30">
        <v>44.78</v>
      </c>
      <c r="G9" s="30">
        <v>43.29</v>
      </c>
      <c r="H9" s="30">
        <v>5.3</v>
      </c>
      <c r="I9" s="30">
        <v>1.49</v>
      </c>
      <c r="J9" s="30">
        <v>21.94</v>
      </c>
      <c r="K9" s="30">
        <v>39</v>
      </c>
      <c r="L9" s="30">
        <v>24</v>
      </c>
      <c r="M9" s="30"/>
      <c r="N9" s="30">
        <v>6</v>
      </c>
    </row>
    <row r="10" spans="1:14" ht="15.75" thickBot="1" x14ac:dyDescent="0.3">
      <c r="A10" s="11">
        <v>4</v>
      </c>
      <c r="B10" s="28">
        <v>43608</v>
      </c>
      <c r="C10" s="29">
        <v>0.89583333333333337</v>
      </c>
      <c r="D10" s="30">
        <v>43.95</v>
      </c>
      <c r="E10" s="30">
        <v>10.62</v>
      </c>
      <c r="F10" s="30">
        <v>54.57</v>
      </c>
      <c r="G10" s="30">
        <v>52.9</v>
      </c>
      <c r="H10" s="30">
        <v>8.9499999999999993</v>
      </c>
      <c r="I10" s="30">
        <v>1.67</v>
      </c>
      <c r="J10" s="30">
        <v>15.73</v>
      </c>
      <c r="K10" s="30">
        <v>40</v>
      </c>
      <c r="L10" s="30">
        <v>26</v>
      </c>
      <c r="M10" s="30"/>
      <c r="N10" s="30">
        <v>6</v>
      </c>
    </row>
    <row r="11" spans="1:14" ht="15.75" thickBot="1" x14ac:dyDescent="0.3">
      <c r="A11" s="12">
        <v>5</v>
      </c>
      <c r="B11" s="28">
        <v>43609</v>
      </c>
      <c r="C11" s="29">
        <v>0.39583333333333331</v>
      </c>
      <c r="D11" s="30">
        <v>45.11</v>
      </c>
      <c r="E11" s="30">
        <v>8.44</v>
      </c>
      <c r="F11" s="30">
        <v>53.55</v>
      </c>
      <c r="G11" s="30">
        <v>52.54</v>
      </c>
      <c r="H11" s="30">
        <v>7.43</v>
      </c>
      <c r="I11" s="30">
        <v>1.01</v>
      </c>
      <c r="J11" s="30">
        <v>11.97</v>
      </c>
      <c r="K11" s="30">
        <v>40</v>
      </c>
      <c r="L11" s="30">
        <v>26</v>
      </c>
      <c r="M11" s="30"/>
      <c r="N11" s="30">
        <v>6</v>
      </c>
    </row>
    <row r="12" spans="1:14" ht="15.75" thickBot="1" x14ac:dyDescent="0.3">
      <c r="A12" s="11">
        <v>6</v>
      </c>
      <c r="B12" s="28">
        <v>43609</v>
      </c>
      <c r="C12" s="29">
        <v>0.89583333333333337</v>
      </c>
      <c r="D12" s="30">
        <v>45.11</v>
      </c>
      <c r="E12" s="30">
        <v>8.93</v>
      </c>
      <c r="F12" s="30">
        <v>54.04</v>
      </c>
      <c r="G12" s="30">
        <v>53.01</v>
      </c>
      <c r="H12" s="30">
        <v>7.9</v>
      </c>
      <c r="I12" s="30">
        <v>1.03</v>
      </c>
      <c r="J12" s="30">
        <v>11.53</v>
      </c>
      <c r="K12" s="30">
        <v>40</v>
      </c>
      <c r="L12" s="30">
        <v>25</v>
      </c>
      <c r="M12" s="30"/>
      <c r="N12" s="30">
        <v>6</v>
      </c>
    </row>
    <row r="13" spans="1:14" ht="15.75" thickBot="1" x14ac:dyDescent="0.3">
      <c r="A13" s="12">
        <v>7</v>
      </c>
      <c r="B13" s="28">
        <v>43610</v>
      </c>
      <c r="C13" s="29">
        <v>0.39583333333333331</v>
      </c>
      <c r="D13" s="30">
        <v>37.99</v>
      </c>
      <c r="E13" s="30">
        <v>5.73</v>
      </c>
      <c r="F13" s="30">
        <v>43.72</v>
      </c>
      <c r="G13" s="30">
        <v>43.14</v>
      </c>
      <c r="H13" s="30">
        <v>5.15</v>
      </c>
      <c r="I13" s="30">
        <v>0.57999999999999996</v>
      </c>
      <c r="J13" s="30">
        <v>10.119999999999999</v>
      </c>
      <c r="K13" s="30">
        <v>40</v>
      </c>
      <c r="L13" s="30">
        <v>26</v>
      </c>
      <c r="M13" s="30"/>
      <c r="N13" s="30">
        <v>6</v>
      </c>
    </row>
    <row r="14" spans="1:14" x14ac:dyDescent="0.25">
      <c r="A14" s="18" t="s">
        <v>18</v>
      </c>
      <c r="B14" s="19"/>
      <c r="C14" s="20"/>
      <c r="D14" s="19"/>
      <c r="E14" s="21"/>
      <c r="F14" s="21"/>
      <c r="G14" s="21"/>
      <c r="H14" s="21"/>
      <c r="I14" s="21"/>
      <c r="J14" s="22"/>
      <c r="K14" s="19"/>
      <c r="L14" s="21"/>
      <c r="M14" s="20"/>
      <c r="N14" s="23"/>
    </row>
  </sheetData>
  <mergeCells count="13">
    <mergeCell ref="A1:D1"/>
    <mergeCell ref="A2:D2"/>
    <mergeCell ref="K2:N2"/>
    <mergeCell ref="E2:J2"/>
    <mergeCell ref="E1:J1"/>
    <mergeCell ref="K1:N1"/>
    <mergeCell ref="N4:N5"/>
    <mergeCell ref="D4:I4"/>
    <mergeCell ref="A4:A5"/>
    <mergeCell ref="B4:B5"/>
    <mergeCell ref="C4:C5"/>
    <mergeCell ref="K4:M4"/>
    <mergeCell ref="J4:J5"/>
  </mergeCells>
  <printOptions horizontalCentered="1" verticalCentered="1"/>
  <pageMargins left="0.25" right="0.25" top="0.3" bottom="0.1" header="0.3" footer="0.1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Pilot</vt:lpstr>
      <vt:lpstr>DataSheet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Ameya</dc:creator>
  <cp:lastModifiedBy>Ameya</cp:lastModifiedBy>
  <cp:lastPrinted>2019-05-08T08:12:36Z</cp:lastPrinted>
  <dcterms:created xsi:type="dcterms:W3CDTF">2019-04-16T08:52:19Z</dcterms:created>
  <dcterms:modified xsi:type="dcterms:W3CDTF">2019-06-11T10:30:55Z</dcterms:modified>
</cp:coreProperties>
</file>